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8_三好庁舎\01　森林整備担当\☆５,林道関係\05-1　工事関係（県営）\R4\06 日和茶坂瀬線　奥ノ井上工区\01　PPI\02　元ﾃﾞｰﾀ\"/>
    </mc:Choice>
  </mc:AlternateContent>
  <bookViews>
    <workbookView xWindow="0" yWindow="0" windowWidth="18465" windowHeight="8070"/>
  </bookViews>
  <sheets>
    <sheet name="工事費内訳書" sheetId="2" r:id="rId1"/>
  </sheets>
  <definedNames>
    <definedName name="_xlnm.Print_Area" localSheetId="0">工事費内訳書!$A$1:$G$169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4" i="2" l="1"/>
  <c r="G163" i="2" s="1"/>
  <c r="G162" i="2" s="1"/>
  <c r="G161" i="2" s="1"/>
  <c r="G159" i="2" s="1"/>
  <c r="G158" i="2" s="1"/>
  <c r="G153" i="2"/>
  <c r="G152" i="2" s="1"/>
  <c r="G150" i="2"/>
  <c r="G149" i="2" s="1"/>
  <c r="G135" i="2"/>
  <c r="G117" i="2"/>
  <c r="G82" i="2"/>
  <c r="G81" i="2" s="1"/>
  <c r="G78" i="2"/>
  <c r="G77" i="2"/>
  <c r="G76" i="2" s="1"/>
  <c r="G73" i="2"/>
  <c r="G72" i="2" s="1"/>
  <c r="G71" i="2" s="1"/>
  <c r="G61" i="2"/>
  <c r="G60" i="2"/>
  <c r="G59" i="2" s="1"/>
  <c r="G54" i="2"/>
  <c r="G48" i="2" s="1"/>
  <c r="G47" i="2" s="1"/>
  <c r="G49" i="2"/>
  <c r="G43" i="2"/>
  <c r="G42" i="2" s="1"/>
  <c r="G41" i="2" s="1"/>
  <c r="G34" i="2"/>
  <c r="G33" i="2"/>
  <c r="G32" i="2" s="1"/>
  <c r="G28" i="2"/>
  <c r="G25" i="2"/>
  <c r="G21" i="2"/>
  <c r="G14" i="2" s="1"/>
  <c r="G13" i="2" s="1"/>
  <c r="G15" i="2"/>
  <c r="G80" i="2" l="1"/>
  <c r="G12" i="2" s="1"/>
  <c r="G11" i="2" s="1"/>
  <c r="G10" i="2" s="1"/>
  <c r="G168" i="2" s="1"/>
  <c r="G169" i="2" s="1"/>
</calcChain>
</file>

<file path=xl/sharedStrings.xml><?xml version="1.0" encoding="utf-8"?>
<sst xmlns="http://schemas.openxmlformats.org/spreadsheetml/2006/main" count="333" uniqueCount="166">
  <si>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</si>
  <si>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</si>
  <si>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</si>
  <si>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</si>
  <si>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</si>
  <si>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</si>
  <si>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</si>
  <si>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</si>
  <si>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</si>
  <si>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</si>
  <si>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</si>
  <si>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</si>
  <si>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</si>
  <si>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Ｒ４三林　林開日和茶坂瀬線奥ノ井上　三好市　開設工事（担い手確保型）</t>
  </si>
  <si>
    <t>工事原価
_x000D_</t>
  </si>
  <si>
    <t>式</t>
  </si>
  <si>
    <t>直接工事費
_x000D_</t>
  </si>
  <si>
    <t>直接工事費(諸経費対象)
_x000D_</t>
  </si>
  <si>
    <t>土工
_x000D_</t>
  </si>
  <si>
    <t>地山掘削工（床堀）　礫質土
_x000D_機械掘削</t>
  </si>
  <si>
    <t>m3</t>
  </si>
  <si>
    <t>埋戻し
_x000D_機械埋戻</t>
  </si>
  <si>
    <t>地山掘削工（切取）　礫質土
_x000D_機械掘削</t>
  </si>
  <si>
    <t>掘削工積込　礫質土
_x000D_機械積込</t>
  </si>
  <si>
    <t>切土法面整形　礫質土
_x000D_機械法面整形</t>
  </si>
  <si>
    <t>㎡</t>
  </si>
  <si>
    <t>地山掘削工（切取）　軟岩Ⅰ
_x000D_機械掘削</t>
  </si>
  <si>
    <t>掘削工積込　軟岩Ⅰ
_x000D_機械積込</t>
  </si>
  <si>
    <t>切土法面整形　軟岩Ⅰ
_x000D_機械法面整形</t>
  </si>
  <si>
    <t>路床盛土
_x000D_機械敷均し,機械締固め</t>
  </si>
  <si>
    <t>路体盛土
_x000D_機械敷均し,機械締固め</t>
  </si>
  <si>
    <t>残土運搬　礫質土　L=2.12km
_x000D_機械運搬</t>
  </si>
  <si>
    <t>残土運搬　軟岩Ⅰ　L=2.12km
_x000D_機械運搬</t>
  </si>
  <si>
    <t>整地
_x000D_機械敷均し</t>
  </si>
  <si>
    <t>路面工
_x000D_</t>
  </si>
  <si>
    <t>コンクリート路面工
_x000D_W/C≦60％,18-8-40(高炉),厚さ15cm</t>
  </si>
  <si>
    <t>不陸整正
_x000D_</t>
  </si>
  <si>
    <t>溶接金網敷設工
_x000D_￠6.0×150×150mm</t>
  </si>
  <si>
    <t>舗装止め丸太工(1段) 
_x000D_H170×L2,000mm,皮むき3方挽き</t>
  </si>
  <si>
    <t>ｍ</t>
  </si>
  <si>
    <t>溝形鋼
_x000D_厚6×幅65×高125mm</t>
  </si>
  <si>
    <t>ton</t>
  </si>
  <si>
    <t>目地板
_x000D_瀝青繊維質目地板 t=10mm</t>
  </si>
  <si>
    <t>法面保護工
_x000D_</t>
  </si>
  <si>
    <t>植生マット工（腐食型）ｱﾝｶｰ仕様 L=300mm
_x000D_亀甲金網ﾔｼ繊維植生ﾏｯﾄW=1.0mL=10m</t>
  </si>
  <si>
    <t>丸太伏工
_x000D_SL=2.0m</t>
  </si>
  <si>
    <t>ラス張工
_x000D_</t>
  </si>
  <si>
    <t>擁壁工
_x000D_</t>
  </si>
  <si>
    <t>重力式擁壁
_x000D_2.0m以上5.0m以下,一般養生,W/C≦60％,18-8-40(高炉)</t>
  </si>
  <si>
    <t>基礎栗石工
_x000D_20cm,敷均し</t>
  </si>
  <si>
    <t>石材運搬
_x000D_機械運搬、割栗石80～150mm、L=64.2km</t>
  </si>
  <si>
    <t>基面整正
_x000D_</t>
  </si>
  <si>
    <t>排水施設工
_x000D_</t>
  </si>
  <si>
    <t>鋼製グレーチング(圧接型受枠付)
_x000D_横断Ｔ－25　995×400×55</t>
  </si>
  <si>
    <t>組</t>
  </si>
  <si>
    <t>コンクリート（受台+小口止）
_x000D_W/C≦60％,18-8-40(高炉)</t>
  </si>
  <si>
    <t>型枠（受台+小口止）
_x000D_</t>
  </si>
  <si>
    <t>ふとんかご
_x000D_高さ50cm×幅120cm</t>
  </si>
  <si>
    <t>石材運搬
_x000D_機械運搬、割栗石150～200mm、L=64.2km</t>
  </si>
  <si>
    <t>道路付属施設工
_x000D_</t>
  </si>
  <si>
    <t>ガードレール
_x000D_ｺﾝｸﾘｰﾄ建込,塗装品C-2B,直線部,直支柱</t>
  </si>
  <si>
    <t>補強鉄筋
_x000D_D13mm</t>
  </si>
  <si>
    <t>仮設工
_x000D_</t>
  </si>
  <si>
    <t>落石防護柵工
_x000D_</t>
  </si>
  <si>
    <t>支障木処理工
_x000D_</t>
  </si>
  <si>
    <t>伐採費
_x000D_</t>
  </si>
  <si>
    <t>スギ　伐採費
_x000D_胸高直径　10cm</t>
  </si>
  <si>
    <t>本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</si>
  <si>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</si>
  <si>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</si>
  <si>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</si>
  <si>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</si>
  <si>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</si>
  <si>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</si>
  <si>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</si>
  <si>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</si>
  <si>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</si>
  <si>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</si>
  <si>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</si>
  <si>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</si>
  <si>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</si>
  <si>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</si>
  <si>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</si>
  <si>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</si>
  <si>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</si>
  <si>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</si>
  <si>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</si>
  <si>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</si>
  <si>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</si>
  <si>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</si>
  <si>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</si>
  <si>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</si>
  <si>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</si>
  <si>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</si>
  <si>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</si>
  <si>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43cm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</si>
  <si>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</si>
  <si>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</si>
  <si>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</si>
  <si>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54cm</t>
  </si>
  <si>
    <t>スギ　伐採費
_x000D_胸高直径　60cm</t>
  </si>
  <si>
    <t>ヒノキ　伐採費
_x000D_胸高直径　10cm</t>
  </si>
  <si>
    <t>ヒノキ　伐採費
_x000D_胸高直径　11cm</t>
  </si>
  <si>
    <t>ヒノキ　伐採費
_x000D_胸高直径　12cm</t>
  </si>
  <si>
    <t>ヒノキ　伐採費
_x000D_胸高直径　13cm</t>
  </si>
  <si>
    <t>ヒノキ　伐採費
_x000D_胸高直径　14cm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</si>
  <si>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</si>
  <si>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</si>
  <si>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</si>
  <si>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</si>
  <si>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</si>
  <si>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</si>
  <si>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</si>
  <si>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</si>
  <si>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26cm</t>
  </si>
  <si>
    <t>ヒノキ　伐採費
_x000D_胸高直径　28cm</t>
  </si>
  <si>
    <t>ヒノキ　伐採費
_x000D_胸高直径　30cm</t>
  </si>
  <si>
    <t>ヒノキ　伐採費
_x000D_胸高直径　31cm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</si>
  <si>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</si>
  <si>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</si>
  <si>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</si>
  <si>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</si>
  <si>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</si>
  <si>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</si>
  <si>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</si>
  <si>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</si>
  <si>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</si>
  <si>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24cm</t>
  </si>
  <si>
    <t>雑木　伐採費
_x000D_胸高直径　27cm</t>
  </si>
  <si>
    <t>雑木　伐採費
_x000D_胸高直径　29cm</t>
  </si>
  <si>
    <t>雑木　伐採費
_x000D_胸高直径　30cm</t>
  </si>
  <si>
    <t>枝条片付
_x000D_</t>
  </si>
  <si>
    <t>根株処理
_x000D_</t>
  </si>
  <si>
    <t>木材チップ化
_x000D_投入・破砕・チップ材仮置き</t>
  </si>
  <si>
    <t>根株運搬
_x000D_機械運搬　L=0.26km</t>
  </si>
  <si>
    <t>チップ運搬
_x000D_機械運搬　L=0.26km</t>
  </si>
  <si>
    <t>丸太筋工
_x000D_皮剥無　先端加工有　2本筋工</t>
  </si>
  <si>
    <t>間接工事費
_x000D_</t>
  </si>
  <si>
    <t>共通仮設費
_x000D_</t>
  </si>
  <si>
    <t>共通仮設費（率計上）
_x000D_</t>
  </si>
  <si>
    <t>営繕費
_x000D_</t>
  </si>
  <si>
    <t>トイレ設置費
_x000D_</t>
  </si>
  <si>
    <t>仮設トイレ設置費（差額）
_x000D_洋式トイレ（リース料金）</t>
  </si>
  <si>
    <t>月</t>
  </si>
  <si>
    <t>現場管理費
_x000D_</t>
  </si>
  <si>
    <t>一般管理費等
_x000D_</t>
  </si>
  <si>
    <t>工事価格
_x000D_</t>
  </si>
  <si>
    <t>　切土　礫質土
_x000D_</t>
    <phoneticPr fontId="2"/>
  </si>
  <si>
    <t>　切土　軟岩Ⅰ
_x000D_</t>
    <phoneticPr fontId="2"/>
  </si>
  <si>
    <t>　盛土
_x000D_</t>
    <phoneticPr fontId="2"/>
  </si>
  <si>
    <t>　捨土
_x000D_</t>
    <phoneticPr fontId="2"/>
  </si>
  <si>
    <t>　コンクリート路面工
_x000D_</t>
    <phoneticPr fontId="2"/>
  </si>
  <si>
    <t>　法面保護工
_x000D_</t>
    <phoneticPr fontId="2"/>
  </si>
  <si>
    <t>　擁壁工（コンクリート）
_x000D_</t>
    <phoneticPr fontId="2"/>
  </si>
  <si>
    <t>　擁壁工（コンクリート）
_x000D_</t>
    <phoneticPr fontId="2"/>
  </si>
  <si>
    <t>　横断側溝（グレーチング）
_x000D_</t>
    <phoneticPr fontId="2"/>
  </si>
  <si>
    <t>　ガードレール設置工
_x000D_</t>
    <phoneticPr fontId="2"/>
  </si>
  <si>
    <t>　仮設工</t>
    <phoneticPr fontId="2"/>
  </si>
  <si>
    <t>　伐採費（スギ）
_x000D_</t>
    <phoneticPr fontId="2"/>
  </si>
  <si>
    <t>　伐採費（ヒノキ）
_x000D_</t>
    <phoneticPr fontId="2"/>
  </si>
  <si>
    <t>　伐採費（雑木）
_x000D_</t>
    <phoneticPr fontId="2"/>
  </si>
  <si>
    <t>　枝条片付
_x000D_</t>
    <phoneticPr fontId="2"/>
  </si>
  <si>
    <t>　根株処理（本線で発生分）
_x000D_</t>
    <phoneticPr fontId="2"/>
  </si>
  <si>
    <t>　トイレ設置費</t>
    <phoneticPr fontId="2"/>
  </si>
  <si>
    <t>基面整正_x000D_</t>
    <phoneticPr fontId="2"/>
  </si>
  <si>
    <t>重力式擁壁
_x000D_2.0m以上5.0m以下,一般養生,W/C≦60％,18-8-40(高炉)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</si>
</sst>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59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8" xfId="2" applyNumberFormat="1" applyFont="1" applyBorder="1" applyAlignment="1" applyProtection="1">
      <alignment horizontal="left" vertical="top" wrapText="1"/>
    </xf>
    <xf numFmtId="49" fontId="5" fillId="0" borderId="14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horizontal="left" vertical="top" wrapText="1"/>
    </xf>
    <xf numFmtId="49" fontId="5" fillId="0" borderId="20" xfId="2" applyNumberFormat="1" applyFont="1" applyBorder="1" applyAlignment="1" applyProtection="1">
      <alignment horizontal="center"/>
    </xf>
    <xf numFmtId="0" fontId="5" fillId="0" borderId="20" xfId="2" applyNumberFormat="1" applyFont="1" applyBorder="1" applyAlignment="1" applyProtection="1">
      <alignment horizontal="center"/>
    </xf>
    <xf numFmtId="177" fontId="5" fillId="0" borderId="21" xfId="2" applyNumberFormat="1" applyFont="1" applyBorder="1" applyAlignment="1" applyProtection="1">
      <alignment horizontal="right"/>
    </xf>
    <xf numFmtId="49" fontId="5" fillId="0" borderId="19" xfId="2" applyNumberFormat="1" applyFont="1" applyBorder="1" applyAlignment="1" applyProtection="1">
      <alignment vertical="top" wrapText="1"/>
    </xf>
    <xf numFmtId="177" fontId="5" fillId="2" borderId="21" xfId="2" applyNumberFormat="1" applyFont="1" applyFill="1" applyBorder="1" applyAlignment="1" applyProtection="1">
      <alignment horizontal="right"/>
      <protection locked="0"/>
    </xf>
    <xf numFmtId="49" fontId="5" fillId="0" borderId="6" xfId="2" applyNumberFormat="1" applyFont="1" applyBorder="1" applyAlignment="1" applyProtection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 wrapText="1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71"/>
  <sheetViews>
    <sheetView showGridLines="0" tabSelected="1" zoomScaleNormal="100" zoomScaleSheetLayoutView="100" workbookViewId="0">
      <selection activeCell="N49" sqref="N49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8"/>
      <c r="G3" s="38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8"/>
      <c r="G4" s="38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8"/>
      <c r="G5" s="38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9" t="s">
        <v>3</v>
      </c>
      <c r="B7" s="39"/>
      <c r="C7" s="39"/>
      <c r="D7" s="39"/>
      <c r="E7" s="39"/>
      <c r="F7" s="39"/>
      <c r="G7" s="39"/>
      <c r="H7" s="2"/>
      <c r="I7" s="2"/>
      <c r="J7" s="2"/>
    </row>
    <row r="8" spans="1:10" ht="11.25" customHeight="1">
      <c r="A8" s="4" t="s">
        <v>4</v>
      </c>
      <c r="B8" s="40" t="s">
        <v>13</v>
      </c>
      <c r="C8" s="40"/>
      <c r="D8" s="40"/>
      <c r="E8" s="40"/>
      <c r="F8" s="40"/>
      <c r="G8" s="40"/>
      <c r="H8" s="2"/>
      <c r="I8" s="2"/>
      <c r="J8" s="2"/>
    </row>
    <row r="9" spans="1:10" ht="11.25" customHeight="1">
      <c r="A9" s="41" t="s">
        <v>5</v>
      </c>
      <c r="B9" s="42"/>
      <c r="C9" s="42"/>
      <c r="D9" s="43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30"/>
      <c r="E10" s="12" t="s">
        <v>15</v>
      </c>
      <c r="F10" s="13">
        <v>1</v>
      </c>
      <c r="G10" s="14">
        <f>+G11+G158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30"/>
      <c r="E12" s="12" t="s">
        <v>15</v>
      </c>
      <c r="F12" s="13">
        <v>1</v>
      </c>
      <c r="G12" s="14">
        <f>+G13+G32+G41+G47+G59+G71+G76+G80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18</v>
      </c>
      <c r="C13" s="29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18</v>
      </c>
      <c r="D14" s="30"/>
      <c r="E14" s="12" t="s">
        <v>15</v>
      </c>
      <c r="F14" s="13">
        <v>1</v>
      </c>
      <c r="G14" s="14">
        <f>+G15+G21+G25+G28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44" t="s">
        <v>147</v>
      </c>
      <c r="D15" s="45"/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19</v>
      </c>
      <c r="E16" s="12" t="s">
        <v>20</v>
      </c>
      <c r="F16" s="13">
        <v>371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20</v>
      </c>
      <c r="F17" s="13">
        <v>93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20</v>
      </c>
      <c r="F18" s="13">
        <v>1082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20</v>
      </c>
      <c r="F19" s="13">
        <v>1156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24</v>
      </c>
      <c r="E20" s="12" t="s">
        <v>25</v>
      </c>
      <c r="F20" s="13">
        <v>499.4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44" t="s">
        <v>148</v>
      </c>
      <c r="D21" s="45"/>
      <c r="E21" s="12" t="s">
        <v>15</v>
      </c>
      <c r="F21" s="13">
        <v>1</v>
      </c>
      <c r="G21" s="14">
        <f>+G22+G23+G24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26</v>
      </c>
      <c r="E22" s="12" t="s">
        <v>20</v>
      </c>
      <c r="F22" s="13">
        <v>125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27</v>
      </c>
      <c r="E23" s="12" t="s">
        <v>20</v>
      </c>
      <c r="F23" s="13">
        <v>99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28</v>
      </c>
      <c r="E24" s="12" t="s">
        <v>25</v>
      </c>
      <c r="F24" s="13">
        <v>63.1</v>
      </c>
      <c r="G24" s="22"/>
      <c r="H24" s="2"/>
      <c r="I24" s="15">
        <v>15</v>
      </c>
      <c r="J24" s="15">
        <v>4</v>
      </c>
    </row>
    <row r="25" spans="1:10" ht="42" customHeight="1">
      <c r="A25" s="16"/>
      <c r="B25" s="17"/>
      <c r="C25" s="46" t="s">
        <v>149</v>
      </c>
      <c r="D25" s="47"/>
      <c r="E25" s="48" t="s">
        <v>15</v>
      </c>
      <c r="F25" s="49">
        <v>1</v>
      </c>
      <c r="G25" s="50">
        <f>+G26+G27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29</v>
      </c>
      <c r="E26" s="12" t="s">
        <v>20</v>
      </c>
      <c r="F26" s="13">
        <v>71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30</v>
      </c>
      <c r="E27" s="12" t="s">
        <v>20</v>
      </c>
      <c r="F27" s="13">
        <v>37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44" t="s">
        <v>150</v>
      </c>
      <c r="D28" s="45"/>
      <c r="E28" s="12" t="s">
        <v>15</v>
      </c>
      <c r="F28" s="13">
        <v>1</v>
      </c>
      <c r="G28" s="14">
        <f>+G29+G30+G31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31</v>
      </c>
      <c r="E29" s="12" t="s">
        <v>20</v>
      </c>
      <c r="F29" s="13">
        <v>1156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32</v>
      </c>
      <c r="E30" s="12" t="s">
        <v>20</v>
      </c>
      <c r="F30" s="13">
        <v>99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33</v>
      </c>
      <c r="E31" s="12" t="s">
        <v>20</v>
      </c>
      <c r="F31" s="13">
        <v>1255</v>
      </c>
      <c r="G31" s="22"/>
      <c r="H31" s="2"/>
      <c r="I31" s="15">
        <v>22</v>
      </c>
      <c r="J31" s="15">
        <v>4</v>
      </c>
    </row>
    <row r="32" spans="1:10" ht="42" customHeight="1">
      <c r="A32" s="10"/>
      <c r="B32" s="31" t="s">
        <v>34</v>
      </c>
      <c r="C32" s="29"/>
      <c r="D32" s="30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1" t="s">
        <v>34</v>
      </c>
      <c r="D33" s="30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44" t="s">
        <v>151</v>
      </c>
      <c r="D34" s="45"/>
      <c r="E34" s="12" t="s">
        <v>15</v>
      </c>
      <c r="F34" s="13">
        <v>1</v>
      </c>
      <c r="G34" s="14">
        <f>+G35+G36+G37+G38+G39+G40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35</v>
      </c>
      <c r="E35" s="12" t="s">
        <v>25</v>
      </c>
      <c r="F35" s="13">
        <v>545.70000000000005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36</v>
      </c>
      <c r="E36" s="12" t="s">
        <v>25</v>
      </c>
      <c r="F36" s="13">
        <v>545.70000000000005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37</v>
      </c>
      <c r="E37" s="12" t="s">
        <v>25</v>
      </c>
      <c r="F37" s="13">
        <v>506.4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38</v>
      </c>
      <c r="E38" s="12" t="s">
        <v>39</v>
      </c>
      <c r="F38" s="13">
        <v>181.7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40</v>
      </c>
      <c r="E39" s="12" t="s">
        <v>41</v>
      </c>
      <c r="F39" s="13">
        <v>0.64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42</v>
      </c>
      <c r="E40" s="12" t="s">
        <v>25</v>
      </c>
      <c r="F40" s="13">
        <v>10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31" t="s">
        <v>43</v>
      </c>
      <c r="C41" s="29"/>
      <c r="D41" s="30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1" t="s">
        <v>43</v>
      </c>
      <c r="D42" s="30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44" t="s">
        <v>152</v>
      </c>
      <c r="D43" s="45"/>
      <c r="E43" s="12" t="s">
        <v>15</v>
      </c>
      <c r="F43" s="13">
        <v>1</v>
      </c>
      <c r="G43" s="14">
        <f>+G44+G45+G46</f>
        <v>0</v>
      </c>
      <c r="H43" s="2"/>
      <c r="I43" s="15">
        <v>34</v>
      </c>
      <c r="J43" s="15">
        <v>4</v>
      </c>
    </row>
    <row r="44" spans="1:10" ht="42" customHeight="1">
      <c r="A44" s="16"/>
      <c r="B44" s="17"/>
      <c r="C44" s="17"/>
      <c r="D44" s="51" t="s">
        <v>44</v>
      </c>
      <c r="E44" s="48" t="s">
        <v>25</v>
      </c>
      <c r="F44" s="49">
        <v>304.8</v>
      </c>
      <c r="G44" s="5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45</v>
      </c>
      <c r="E45" s="12" t="s">
        <v>39</v>
      </c>
      <c r="F45" s="13">
        <v>97.3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46</v>
      </c>
      <c r="E46" s="12" t="s">
        <v>25</v>
      </c>
      <c r="F46" s="13">
        <v>63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31" t="s">
        <v>47</v>
      </c>
      <c r="C47" s="29"/>
      <c r="D47" s="30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1" t="s">
        <v>47</v>
      </c>
      <c r="D48" s="30"/>
      <c r="E48" s="12" t="s">
        <v>15</v>
      </c>
      <c r="F48" s="13">
        <v>1</v>
      </c>
      <c r="G48" s="14">
        <f>+G49+G54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44" t="s">
        <v>153</v>
      </c>
      <c r="D49" s="45"/>
      <c r="E49" s="12" t="s">
        <v>15</v>
      </c>
      <c r="F49" s="13">
        <v>1</v>
      </c>
      <c r="G49" s="14">
        <f>+G50+G51+G52+G53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48</v>
      </c>
      <c r="E50" s="12" t="s">
        <v>20</v>
      </c>
      <c r="F50" s="13">
        <v>55.2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49</v>
      </c>
      <c r="E51" s="12" t="s">
        <v>25</v>
      </c>
      <c r="F51" s="13">
        <v>30.9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50</v>
      </c>
      <c r="E52" s="12" t="s">
        <v>20</v>
      </c>
      <c r="F52" s="13">
        <v>6.2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164</v>
      </c>
      <c r="E53" s="12" t="s">
        <v>25</v>
      </c>
      <c r="F53" s="13">
        <v>30.9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44" t="s">
        <v>154</v>
      </c>
      <c r="D54" s="45"/>
      <c r="E54" s="12" t="s">
        <v>15</v>
      </c>
      <c r="F54" s="13">
        <v>1</v>
      </c>
      <c r="G54" s="14">
        <f>+G55+G56+G57+G58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165</v>
      </c>
      <c r="E55" s="12" t="s">
        <v>20</v>
      </c>
      <c r="F55" s="13">
        <v>224.3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49</v>
      </c>
      <c r="E56" s="12" t="s">
        <v>25</v>
      </c>
      <c r="F56" s="13">
        <v>101.6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50</v>
      </c>
      <c r="E57" s="12" t="s">
        <v>20</v>
      </c>
      <c r="F57" s="13">
        <v>20.3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51</v>
      </c>
      <c r="E58" s="12" t="s">
        <v>25</v>
      </c>
      <c r="F58" s="13">
        <v>101.6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31" t="s">
        <v>52</v>
      </c>
      <c r="C59" s="29"/>
      <c r="D59" s="30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2</v>
      </c>
    </row>
    <row r="60" spans="1:10" ht="42" customHeight="1">
      <c r="A60" s="10"/>
      <c r="B60" s="11"/>
      <c r="C60" s="31" t="s">
        <v>52</v>
      </c>
      <c r="D60" s="30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44" t="s">
        <v>155</v>
      </c>
      <c r="D61" s="45"/>
      <c r="E61" s="12" t="s">
        <v>15</v>
      </c>
      <c r="F61" s="13">
        <v>1</v>
      </c>
      <c r="G61" s="14">
        <f>+G62+G63+G64+G65+G66+G67+G68+G69+G70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53</v>
      </c>
      <c r="E62" s="12" t="s">
        <v>54</v>
      </c>
      <c r="F62" s="13">
        <v>6</v>
      </c>
      <c r="G62" s="22"/>
      <c r="H62" s="2"/>
      <c r="I62" s="15">
        <v>53</v>
      </c>
      <c r="J62" s="15">
        <v>4</v>
      </c>
    </row>
    <row r="63" spans="1:10" ht="42" customHeight="1">
      <c r="A63" s="16"/>
      <c r="B63" s="17"/>
      <c r="C63" s="17"/>
      <c r="D63" s="51" t="s">
        <v>55</v>
      </c>
      <c r="E63" s="48" t="s">
        <v>20</v>
      </c>
      <c r="F63" s="49">
        <v>2.2999999999999998</v>
      </c>
      <c r="G63" s="52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56</v>
      </c>
      <c r="E64" s="12" t="s">
        <v>25</v>
      </c>
      <c r="F64" s="13">
        <v>13.7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49</v>
      </c>
      <c r="E65" s="12" t="s">
        <v>25</v>
      </c>
      <c r="F65" s="13">
        <v>6.9</v>
      </c>
      <c r="G65" s="22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1" t="s">
        <v>50</v>
      </c>
      <c r="E66" s="12" t="s">
        <v>20</v>
      </c>
      <c r="F66" s="13">
        <v>1.4</v>
      </c>
      <c r="G66" s="22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1" t="s">
        <v>51</v>
      </c>
      <c r="E67" s="12" t="s">
        <v>25</v>
      </c>
      <c r="F67" s="13">
        <v>6.9</v>
      </c>
      <c r="G67" s="22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1" t="s">
        <v>19</v>
      </c>
      <c r="E68" s="12" t="s">
        <v>20</v>
      </c>
      <c r="F68" s="13">
        <v>6</v>
      </c>
      <c r="G68" s="22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57</v>
      </c>
      <c r="E69" s="12" t="s">
        <v>39</v>
      </c>
      <c r="F69" s="13">
        <v>2</v>
      </c>
      <c r="G69" s="22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58</v>
      </c>
      <c r="E70" s="12" t="s">
        <v>20</v>
      </c>
      <c r="F70" s="13">
        <v>1.2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31" t="s">
        <v>59</v>
      </c>
      <c r="C71" s="29"/>
      <c r="D71" s="30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1" t="s">
        <v>59</v>
      </c>
      <c r="D72" s="30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44" t="s">
        <v>156</v>
      </c>
      <c r="D73" s="45"/>
      <c r="E73" s="12" t="s">
        <v>15</v>
      </c>
      <c r="F73" s="13">
        <v>1</v>
      </c>
      <c r="G73" s="14">
        <f>+G74+G75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21" t="s">
        <v>60</v>
      </c>
      <c r="E74" s="12" t="s">
        <v>39</v>
      </c>
      <c r="F74" s="13">
        <v>74</v>
      </c>
      <c r="G74" s="22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21" t="s">
        <v>61</v>
      </c>
      <c r="E75" s="12" t="s">
        <v>41</v>
      </c>
      <c r="F75" s="13">
        <v>9.8000000000000004E-2</v>
      </c>
      <c r="G75" s="22"/>
      <c r="H75" s="2"/>
      <c r="I75" s="15">
        <v>66</v>
      </c>
      <c r="J75" s="15">
        <v>4</v>
      </c>
    </row>
    <row r="76" spans="1:10" ht="42" customHeight="1">
      <c r="A76" s="10"/>
      <c r="B76" s="31" t="s">
        <v>62</v>
      </c>
      <c r="C76" s="29"/>
      <c r="D76" s="30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2</v>
      </c>
    </row>
    <row r="77" spans="1:10" ht="42" customHeight="1">
      <c r="A77" s="10"/>
      <c r="B77" s="11"/>
      <c r="C77" s="31" t="s">
        <v>62</v>
      </c>
      <c r="D77" s="30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44" t="s">
        <v>157</v>
      </c>
      <c r="D78" s="45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21" t="s">
        <v>63</v>
      </c>
      <c r="E79" s="12" t="s">
        <v>39</v>
      </c>
      <c r="F79" s="13">
        <v>70</v>
      </c>
      <c r="G79" s="22"/>
      <c r="H79" s="2"/>
      <c r="I79" s="15">
        <v>70</v>
      </c>
      <c r="J79" s="15">
        <v>4</v>
      </c>
    </row>
    <row r="80" spans="1:10" ht="42" customHeight="1">
      <c r="A80" s="10"/>
      <c r="B80" s="31" t="s">
        <v>64</v>
      </c>
      <c r="C80" s="29"/>
      <c r="D80" s="30"/>
      <c r="E80" s="12" t="s">
        <v>15</v>
      </c>
      <c r="F80" s="13">
        <v>1</v>
      </c>
      <c r="G80" s="14">
        <f>+G81+G149+G152</f>
        <v>0</v>
      </c>
      <c r="H80" s="2"/>
      <c r="I80" s="15">
        <v>71</v>
      </c>
      <c r="J80" s="15">
        <v>2</v>
      </c>
    </row>
    <row r="81" spans="1:10" ht="42" customHeight="1">
      <c r="A81" s="10"/>
      <c r="B81" s="11"/>
      <c r="C81" s="31" t="s">
        <v>65</v>
      </c>
      <c r="D81" s="30"/>
      <c r="E81" s="12" t="s">
        <v>15</v>
      </c>
      <c r="F81" s="13">
        <v>1</v>
      </c>
      <c r="G81" s="14">
        <f>+G82+G117+G135</f>
        <v>0</v>
      </c>
      <c r="H81" s="2"/>
      <c r="I81" s="15">
        <v>72</v>
      </c>
      <c r="J81" s="15">
        <v>3</v>
      </c>
    </row>
    <row r="82" spans="1:10" ht="42" customHeight="1">
      <c r="A82" s="16"/>
      <c r="B82" s="17"/>
      <c r="C82" s="46" t="s">
        <v>158</v>
      </c>
      <c r="D82" s="47"/>
      <c r="E82" s="48" t="s">
        <v>15</v>
      </c>
      <c r="F82" s="49">
        <v>1</v>
      </c>
      <c r="G82" s="50">
        <f>+G83+G84+G85+G86+G87+G88+G89+G90+G91+G92+G93+G94+G95+G96+G97+G98+G99+G100+G101+G102+G103+G104+G105+G106+G107+G108+G109+G110+G111+G112+G113+G114+G115+G116</f>
        <v>0</v>
      </c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21" t="s">
        <v>66</v>
      </c>
      <c r="E83" s="12" t="s">
        <v>67</v>
      </c>
      <c r="F83" s="13">
        <v>5</v>
      </c>
      <c r="G83" s="22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21" t="s">
        <v>68</v>
      </c>
      <c r="E84" s="12" t="s">
        <v>67</v>
      </c>
      <c r="F84" s="13">
        <v>2</v>
      </c>
      <c r="G84" s="22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21" t="s">
        <v>69</v>
      </c>
      <c r="E85" s="12" t="s">
        <v>67</v>
      </c>
      <c r="F85" s="13">
        <v>2</v>
      </c>
      <c r="G85" s="22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21" t="s">
        <v>70</v>
      </c>
      <c r="E86" s="12" t="s">
        <v>67</v>
      </c>
      <c r="F86" s="13">
        <v>5</v>
      </c>
      <c r="G86" s="22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21" t="s">
        <v>71</v>
      </c>
      <c r="E87" s="12" t="s">
        <v>67</v>
      </c>
      <c r="F87" s="13">
        <v>3</v>
      </c>
      <c r="G87" s="22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21" t="s">
        <v>72</v>
      </c>
      <c r="E88" s="12" t="s">
        <v>67</v>
      </c>
      <c r="F88" s="13">
        <v>1</v>
      </c>
      <c r="G88" s="22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21" t="s">
        <v>73</v>
      </c>
      <c r="E89" s="12" t="s">
        <v>67</v>
      </c>
      <c r="F89" s="13">
        <v>4</v>
      </c>
      <c r="G89" s="22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21" t="s">
        <v>74</v>
      </c>
      <c r="E90" s="12" t="s">
        <v>67</v>
      </c>
      <c r="F90" s="13">
        <v>2</v>
      </c>
      <c r="G90" s="22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21" t="s">
        <v>75</v>
      </c>
      <c r="E91" s="12" t="s">
        <v>67</v>
      </c>
      <c r="F91" s="13">
        <v>11</v>
      </c>
      <c r="G91" s="22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21" t="s">
        <v>76</v>
      </c>
      <c r="E92" s="12" t="s">
        <v>67</v>
      </c>
      <c r="F92" s="13">
        <v>3</v>
      </c>
      <c r="G92" s="22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21" t="s">
        <v>77</v>
      </c>
      <c r="E93" s="12" t="s">
        <v>67</v>
      </c>
      <c r="F93" s="13">
        <v>4</v>
      </c>
      <c r="G93" s="22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21" t="s">
        <v>78</v>
      </c>
      <c r="E94" s="12" t="s">
        <v>67</v>
      </c>
      <c r="F94" s="13">
        <v>3</v>
      </c>
      <c r="G94" s="22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21" t="s">
        <v>79</v>
      </c>
      <c r="E95" s="12" t="s">
        <v>67</v>
      </c>
      <c r="F95" s="13">
        <v>4</v>
      </c>
      <c r="G95" s="22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21" t="s">
        <v>80</v>
      </c>
      <c r="E96" s="12" t="s">
        <v>67</v>
      </c>
      <c r="F96" s="13">
        <v>3</v>
      </c>
      <c r="G96" s="22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21" t="s">
        <v>81</v>
      </c>
      <c r="E97" s="12" t="s">
        <v>67</v>
      </c>
      <c r="F97" s="13">
        <v>2</v>
      </c>
      <c r="G97" s="22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21" t="s">
        <v>82</v>
      </c>
      <c r="E98" s="12" t="s">
        <v>67</v>
      </c>
      <c r="F98" s="13">
        <v>5</v>
      </c>
      <c r="G98" s="22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21" t="s">
        <v>83</v>
      </c>
      <c r="E99" s="12" t="s">
        <v>67</v>
      </c>
      <c r="F99" s="13">
        <v>3</v>
      </c>
      <c r="G99" s="22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21" t="s">
        <v>84</v>
      </c>
      <c r="E100" s="12" t="s">
        <v>67</v>
      </c>
      <c r="F100" s="13">
        <v>1</v>
      </c>
      <c r="G100" s="22"/>
      <c r="H100" s="2"/>
      <c r="I100" s="15">
        <v>91</v>
      </c>
      <c r="J100" s="15">
        <v>4</v>
      </c>
    </row>
    <row r="101" spans="1:10" ht="42" customHeight="1">
      <c r="A101" s="16"/>
      <c r="B101" s="17"/>
      <c r="C101" s="17"/>
      <c r="D101" s="51" t="s">
        <v>85</v>
      </c>
      <c r="E101" s="48" t="s">
        <v>67</v>
      </c>
      <c r="F101" s="49">
        <v>5</v>
      </c>
      <c r="G101" s="52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21" t="s">
        <v>86</v>
      </c>
      <c r="E102" s="12" t="s">
        <v>67</v>
      </c>
      <c r="F102" s="13">
        <v>3</v>
      </c>
      <c r="G102" s="22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21" t="s">
        <v>87</v>
      </c>
      <c r="E103" s="12" t="s">
        <v>67</v>
      </c>
      <c r="F103" s="13">
        <v>2</v>
      </c>
      <c r="G103" s="22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21" t="s">
        <v>88</v>
      </c>
      <c r="E104" s="12" t="s">
        <v>67</v>
      </c>
      <c r="F104" s="13">
        <v>3</v>
      </c>
      <c r="G104" s="22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21" t="s">
        <v>89</v>
      </c>
      <c r="E105" s="12" t="s">
        <v>67</v>
      </c>
      <c r="F105" s="13">
        <v>2</v>
      </c>
      <c r="G105" s="22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21" t="s">
        <v>90</v>
      </c>
      <c r="E106" s="12" t="s">
        <v>67</v>
      </c>
      <c r="F106" s="13">
        <v>6</v>
      </c>
      <c r="G106" s="22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21" t="s">
        <v>91</v>
      </c>
      <c r="E107" s="12" t="s">
        <v>67</v>
      </c>
      <c r="F107" s="13">
        <v>1</v>
      </c>
      <c r="G107" s="22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21" t="s">
        <v>92</v>
      </c>
      <c r="E108" s="12" t="s">
        <v>67</v>
      </c>
      <c r="F108" s="13">
        <v>1</v>
      </c>
      <c r="G108" s="22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21" t="s">
        <v>93</v>
      </c>
      <c r="E109" s="12" t="s">
        <v>67</v>
      </c>
      <c r="F109" s="13">
        <v>2</v>
      </c>
      <c r="G109" s="22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21" t="s">
        <v>94</v>
      </c>
      <c r="E110" s="12" t="s">
        <v>67</v>
      </c>
      <c r="F110" s="13">
        <v>2</v>
      </c>
      <c r="G110" s="22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21" t="s">
        <v>95</v>
      </c>
      <c r="E111" s="12" t="s">
        <v>67</v>
      </c>
      <c r="F111" s="13">
        <v>3</v>
      </c>
      <c r="G111" s="22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21" t="s">
        <v>96</v>
      </c>
      <c r="E112" s="12" t="s">
        <v>67</v>
      </c>
      <c r="F112" s="13">
        <v>5</v>
      </c>
      <c r="G112" s="22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21" t="s">
        <v>97</v>
      </c>
      <c r="E113" s="12" t="s">
        <v>67</v>
      </c>
      <c r="F113" s="13">
        <v>1</v>
      </c>
      <c r="G113" s="22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21" t="s">
        <v>98</v>
      </c>
      <c r="E114" s="12" t="s">
        <v>67</v>
      </c>
      <c r="F114" s="13">
        <v>1</v>
      </c>
      <c r="G114" s="22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21" t="s">
        <v>99</v>
      </c>
      <c r="E115" s="12" t="s">
        <v>67</v>
      </c>
      <c r="F115" s="13">
        <v>1</v>
      </c>
      <c r="G115" s="22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21" t="s">
        <v>100</v>
      </c>
      <c r="E116" s="12" t="s">
        <v>67</v>
      </c>
      <c r="F116" s="13">
        <v>1</v>
      </c>
      <c r="G116" s="22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44" t="s">
        <v>159</v>
      </c>
      <c r="D117" s="45"/>
      <c r="E117" s="12" t="s">
        <v>15</v>
      </c>
      <c r="F117" s="13">
        <v>1</v>
      </c>
      <c r="G117" s="14">
        <f>+G118+G119+G120+G121+G122+G123+G124+G125+G126+G127+G128+G129+G130+G131+G132+G133+G134</f>
        <v>0</v>
      </c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21" t="s">
        <v>101</v>
      </c>
      <c r="E118" s="12" t="s">
        <v>67</v>
      </c>
      <c r="F118" s="13">
        <v>1</v>
      </c>
      <c r="G118" s="22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21" t="s">
        <v>102</v>
      </c>
      <c r="E119" s="12" t="s">
        <v>67</v>
      </c>
      <c r="F119" s="13">
        <v>3</v>
      </c>
      <c r="G119" s="22"/>
      <c r="H119" s="2"/>
      <c r="I119" s="15">
        <v>110</v>
      </c>
      <c r="J119" s="15">
        <v>4</v>
      </c>
    </row>
    <row r="120" spans="1:10" ht="42" customHeight="1">
      <c r="A120" s="16"/>
      <c r="B120" s="17"/>
      <c r="C120" s="17"/>
      <c r="D120" s="51" t="s">
        <v>103</v>
      </c>
      <c r="E120" s="48" t="s">
        <v>67</v>
      </c>
      <c r="F120" s="49">
        <v>2</v>
      </c>
      <c r="G120" s="52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21" t="s">
        <v>104</v>
      </c>
      <c r="E121" s="12" t="s">
        <v>67</v>
      </c>
      <c r="F121" s="13">
        <v>1</v>
      </c>
      <c r="G121" s="22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21" t="s">
        <v>105</v>
      </c>
      <c r="E122" s="12" t="s">
        <v>67</v>
      </c>
      <c r="F122" s="13">
        <v>6</v>
      </c>
      <c r="G122" s="22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21" t="s">
        <v>106</v>
      </c>
      <c r="E123" s="12" t="s">
        <v>67</v>
      </c>
      <c r="F123" s="13">
        <v>2</v>
      </c>
      <c r="G123" s="22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21" t="s">
        <v>107</v>
      </c>
      <c r="E124" s="12" t="s">
        <v>67</v>
      </c>
      <c r="F124" s="13">
        <v>4</v>
      </c>
      <c r="G124" s="22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21" t="s">
        <v>108</v>
      </c>
      <c r="E125" s="12" t="s">
        <v>67</v>
      </c>
      <c r="F125" s="13">
        <v>2</v>
      </c>
      <c r="G125" s="22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21" t="s">
        <v>109</v>
      </c>
      <c r="E126" s="12" t="s">
        <v>67</v>
      </c>
      <c r="F126" s="13">
        <v>1</v>
      </c>
      <c r="G126" s="22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21" t="s">
        <v>110</v>
      </c>
      <c r="E127" s="12" t="s">
        <v>67</v>
      </c>
      <c r="F127" s="13">
        <v>2</v>
      </c>
      <c r="G127" s="22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21" t="s">
        <v>111</v>
      </c>
      <c r="E128" s="12" t="s">
        <v>67</v>
      </c>
      <c r="F128" s="13">
        <v>1</v>
      </c>
      <c r="G128" s="22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21" t="s">
        <v>112</v>
      </c>
      <c r="E129" s="12" t="s">
        <v>67</v>
      </c>
      <c r="F129" s="13">
        <v>2</v>
      </c>
      <c r="G129" s="22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21" t="s">
        <v>113</v>
      </c>
      <c r="E130" s="12" t="s">
        <v>67</v>
      </c>
      <c r="F130" s="13">
        <v>2</v>
      </c>
      <c r="G130" s="22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21" t="s">
        <v>114</v>
      </c>
      <c r="E131" s="12" t="s">
        <v>67</v>
      </c>
      <c r="F131" s="13">
        <v>1</v>
      </c>
      <c r="G131" s="22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21" t="s">
        <v>115</v>
      </c>
      <c r="E132" s="12" t="s">
        <v>67</v>
      </c>
      <c r="F132" s="13">
        <v>2</v>
      </c>
      <c r="G132" s="22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21" t="s">
        <v>116</v>
      </c>
      <c r="E133" s="12" t="s">
        <v>67</v>
      </c>
      <c r="F133" s="13">
        <v>1</v>
      </c>
      <c r="G133" s="22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21" t="s">
        <v>117</v>
      </c>
      <c r="E134" s="12" t="s">
        <v>67</v>
      </c>
      <c r="F134" s="13">
        <v>2</v>
      </c>
      <c r="G134" s="22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44" t="s">
        <v>160</v>
      </c>
      <c r="D135" s="45"/>
      <c r="E135" s="12" t="s">
        <v>15</v>
      </c>
      <c r="F135" s="13">
        <v>1</v>
      </c>
      <c r="G135" s="14">
        <f>+G136+G137+G138+G139+G140+G141+G142+G143+G144+G145+G146+G147+G148</f>
        <v>0</v>
      </c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21" t="s">
        <v>118</v>
      </c>
      <c r="E136" s="12" t="s">
        <v>67</v>
      </c>
      <c r="F136" s="13">
        <v>5</v>
      </c>
      <c r="G136" s="22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21" t="s">
        <v>119</v>
      </c>
      <c r="E137" s="12" t="s">
        <v>67</v>
      </c>
      <c r="F137" s="13">
        <v>3</v>
      </c>
      <c r="G137" s="22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21" t="s">
        <v>120</v>
      </c>
      <c r="E138" s="12" t="s">
        <v>67</v>
      </c>
      <c r="F138" s="13">
        <v>1</v>
      </c>
      <c r="G138" s="22"/>
      <c r="H138" s="2"/>
      <c r="I138" s="15">
        <v>129</v>
      </c>
      <c r="J138" s="15">
        <v>4</v>
      </c>
    </row>
    <row r="139" spans="1:10" ht="42" customHeight="1">
      <c r="A139" s="16"/>
      <c r="B139" s="17"/>
      <c r="C139" s="17"/>
      <c r="D139" s="51" t="s">
        <v>121</v>
      </c>
      <c r="E139" s="48" t="s">
        <v>67</v>
      </c>
      <c r="F139" s="49">
        <v>5</v>
      </c>
      <c r="G139" s="52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21" t="s">
        <v>122</v>
      </c>
      <c r="E140" s="12" t="s">
        <v>67</v>
      </c>
      <c r="F140" s="13">
        <v>2</v>
      </c>
      <c r="G140" s="22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21" t="s">
        <v>123</v>
      </c>
      <c r="E141" s="12" t="s">
        <v>67</v>
      </c>
      <c r="F141" s="13">
        <v>1</v>
      </c>
      <c r="G141" s="22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21" t="s">
        <v>124</v>
      </c>
      <c r="E142" s="12" t="s">
        <v>67</v>
      </c>
      <c r="F142" s="13">
        <v>1</v>
      </c>
      <c r="G142" s="22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21" t="s">
        <v>125</v>
      </c>
      <c r="E143" s="12" t="s">
        <v>67</v>
      </c>
      <c r="F143" s="13">
        <v>1</v>
      </c>
      <c r="G143" s="22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21" t="s">
        <v>126</v>
      </c>
      <c r="E144" s="12" t="s">
        <v>67</v>
      </c>
      <c r="F144" s="13">
        <v>1</v>
      </c>
      <c r="G144" s="22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21" t="s">
        <v>127</v>
      </c>
      <c r="E145" s="12" t="s">
        <v>67</v>
      </c>
      <c r="F145" s="13">
        <v>4</v>
      </c>
      <c r="G145" s="22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21" t="s">
        <v>128</v>
      </c>
      <c r="E146" s="12" t="s">
        <v>67</v>
      </c>
      <c r="F146" s="13">
        <v>2</v>
      </c>
      <c r="G146" s="22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21" t="s">
        <v>129</v>
      </c>
      <c r="E147" s="12" t="s">
        <v>67</v>
      </c>
      <c r="F147" s="13">
        <v>1</v>
      </c>
      <c r="G147" s="22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21" t="s">
        <v>130</v>
      </c>
      <c r="E148" s="12" t="s">
        <v>67</v>
      </c>
      <c r="F148" s="13">
        <v>5</v>
      </c>
      <c r="G148" s="22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31" t="s">
        <v>131</v>
      </c>
      <c r="D149" s="30"/>
      <c r="E149" s="12" t="s">
        <v>15</v>
      </c>
      <c r="F149" s="13">
        <v>1</v>
      </c>
      <c r="G149" s="14">
        <f>+G150</f>
        <v>0</v>
      </c>
      <c r="H149" s="2"/>
      <c r="I149" s="15">
        <v>140</v>
      </c>
      <c r="J149" s="15">
        <v>3</v>
      </c>
    </row>
    <row r="150" spans="1:10" ht="42" customHeight="1">
      <c r="A150" s="10"/>
      <c r="B150" s="11"/>
      <c r="C150" s="44" t="s">
        <v>161</v>
      </c>
      <c r="D150" s="45"/>
      <c r="E150" s="12" t="s">
        <v>15</v>
      </c>
      <c r="F150" s="13">
        <v>1</v>
      </c>
      <c r="G150" s="14">
        <f>+G151</f>
        <v>0</v>
      </c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21" t="s">
        <v>131</v>
      </c>
      <c r="E151" s="12" t="s">
        <v>25</v>
      </c>
      <c r="F151" s="13">
        <v>1788.6</v>
      </c>
      <c r="G151" s="22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31" t="s">
        <v>132</v>
      </c>
      <c r="D152" s="30"/>
      <c r="E152" s="12" t="s">
        <v>15</v>
      </c>
      <c r="F152" s="13">
        <v>1</v>
      </c>
      <c r="G152" s="14">
        <f>+G153</f>
        <v>0</v>
      </c>
      <c r="H152" s="2"/>
      <c r="I152" s="15">
        <v>143</v>
      </c>
      <c r="J152" s="15">
        <v>3</v>
      </c>
    </row>
    <row r="153" spans="1:10" ht="42" customHeight="1">
      <c r="A153" s="10"/>
      <c r="B153" s="11"/>
      <c r="C153" s="44" t="s">
        <v>162</v>
      </c>
      <c r="D153" s="45"/>
      <c r="E153" s="12" t="s">
        <v>15</v>
      </c>
      <c r="F153" s="13">
        <v>1</v>
      </c>
      <c r="G153" s="14">
        <f>+G154+G155+G156+G157</f>
        <v>0</v>
      </c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21" t="s">
        <v>133</v>
      </c>
      <c r="E154" s="12" t="s">
        <v>20</v>
      </c>
      <c r="F154" s="13">
        <v>29.1</v>
      </c>
      <c r="G154" s="22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21" t="s">
        <v>134</v>
      </c>
      <c r="E155" s="12" t="s">
        <v>20</v>
      </c>
      <c r="F155" s="13">
        <v>37.1</v>
      </c>
      <c r="G155" s="22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21" t="s">
        <v>135</v>
      </c>
      <c r="E156" s="12" t="s">
        <v>20</v>
      </c>
      <c r="F156" s="13">
        <v>46.6</v>
      </c>
      <c r="G156" s="22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21" t="s">
        <v>136</v>
      </c>
      <c r="E157" s="12" t="s">
        <v>39</v>
      </c>
      <c r="F157" s="13">
        <v>66</v>
      </c>
      <c r="G157" s="22"/>
      <c r="H157" s="2"/>
      <c r="I157" s="15">
        <v>148</v>
      </c>
      <c r="J157" s="15">
        <v>4</v>
      </c>
    </row>
    <row r="158" spans="1:10" ht="42" customHeight="1">
      <c r="A158" s="56" t="s">
        <v>137</v>
      </c>
      <c r="B158" s="57"/>
      <c r="C158" s="57"/>
      <c r="D158" s="58"/>
      <c r="E158" s="48" t="s">
        <v>15</v>
      </c>
      <c r="F158" s="49">
        <v>1</v>
      </c>
      <c r="G158" s="50">
        <f>+G159+G166</f>
        <v>0</v>
      </c>
      <c r="H158" s="2"/>
      <c r="I158" s="15">
        <v>149</v>
      </c>
      <c r="J158" s="15"/>
    </row>
    <row r="159" spans="1:10" ht="42" customHeight="1">
      <c r="A159" s="53" t="s">
        <v>138</v>
      </c>
      <c r="B159" s="54"/>
      <c r="C159" s="54"/>
      <c r="D159" s="55"/>
      <c r="E159" s="12" t="s">
        <v>15</v>
      </c>
      <c r="F159" s="13">
        <v>1</v>
      </c>
      <c r="G159" s="14">
        <f>+G160+G161</f>
        <v>0</v>
      </c>
      <c r="H159" s="2"/>
      <c r="I159" s="15">
        <v>150</v>
      </c>
      <c r="J159" s="15">
        <v>200</v>
      </c>
    </row>
    <row r="160" spans="1:10" ht="42" customHeight="1">
      <c r="A160" s="28" t="s">
        <v>139</v>
      </c>
      <c r="B160" s="29"/>
      <c r="C160" s="29"/>
      <c r="D160" s="30"/>
      <c r="E160" s="12" t="s">
        <v>15</v>
      </c>
      <c r="F160" s="13">
        <v>1</v>
      </c>
      <c r="G160" s="22"/>
      <c r="H160" s="2"/>
      <c r="I160" s="15">
        <v>151</v>
      </c>
      <c r="J160" s="15"/>
    </row>
    <row r="161" spans="1:10" ht="42" customHeight="1">
      <c r="A161" s="28" t="s">
        <v>140</v>
      </c>
      <c r="B161" s="29"/>
      <c r="C161" s="29"/>
      <c r="D161" s="30"/>
      <c r="E161" s="12" t="s">
        <v>15</v>
      </c>
      <c r="F161" s="13">
        <v>1</v>
      </c>
      <c r="G161" s="14">
        <f>+G162</f>
        <v>0</v>
      </c>
      <c r="H161" s="2"/>
      <c r="I161" s="15">
        <v>152</v>
      </c>
      <c r="J161" s="15">
        <v>1</v>
      </c>
    </row>
    <row r="162" spans="1:10" ht="42" customHeight="1">
      <c r="A162" s="10"/>
      <c r="B162" s="31" t="s">
        <v>140</v>
      </c>
      <c r="C162" s="29"/>
      <c r="D162" s="30"/>
      <c r="E162" s="12" t="s">
        <v>15</v>
      </c>
      <c r="F162" s="13">
        <v>1</v>
      </c>
      <c r="G162" s="14">
        <f>+G163</f>
        <v>0</v>
      </c>
      <c r="H162" s="2"/>
      <c r="I162" s="15">
        <v>153</v>
      </c>
      <c r="J162" s="15">
        <v>2</v>
      </c>
    </row>
    <row r="163" spans="1:10" ht="42" customHeight="1">
      <c r="A163" s="10"/>
      <c r="B163" s="11"/>
      <c r="C163" s="31" t="s">
        <v>141</v>
      </c>
      <c r="D163" s="30"/>
      <c r="E163" s="12" t="s">
        <v>15</v>
      </c>
      <c r="F163" s="13">
        <v>1</v>
      </c>
      <c r="G163" s="14">
        <f>+G164</f>
        <v>0</v>
      </c>
      <c r="H163" s="2"/>
      <c r="I163" s="15">
        <v>154</v>
      </c>
      <c r="J163" s="15">
        <v>3</v>
      </c>
    </row>
    <row r="164" spans="1:10" ht="42" customHeight="1">
      <c r="A164" s="10"/>
      <c r="B164" s="11"/>
      <c r="C164" s="44" t="s">
        <v>163</v>
      </c>
      <c r="D164" s="45"/>
      <c r="E164" s="12" t="s">
        <v>15</v>
      </c>
      <c r="F164" s="13">
        <v>1</v>
      </c>
      <c r="G164" s="14">
        <f>+G165</f>
        <v>0</v>
      </c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21" t="s">
        <v>142</v>
      </c>
      <c r="E165" s="12" t="s">
        <v>143</v>
      </c>
      <c r="F165" s="13">
        <v>9</v>
      </c>
      <c r="G165" s="22"/>
      <c r="H165" s="2"/>
      <c r="I165" s="15">
        <v>156</v>
      </c>
      <c r="J165" s="15">
        <v>4</v>
      </c>
    </row>
    <row r="166" spans="1:10" ht="42" customHeight="1">
      <c r="A166" s="28" t="s">
        <v>144</v>
      </c>
      <c r="B166" s="29"/>
      <c r="C166" s="29"/>
      <c r="D166" s="30"/>
      <c r="E166" s="12" t="s">
        <v>15</v>
      </c>
      <c r="F166" s="13">
        <v>1</v>
      </c>
      <c r="G166" s="22"/>
      <c r="H166" s="2"/>
      <c r="I166" s="15">
        <v>157</v>
      </c>
      <c r="J166" s="15">
        <v>210</v>
      </c>
    </row>
    <row r="167" spans="1:10" ht="42" customHeight="1">
      <c r="A167" s="28" t="s">
        <v>145</v>
      </c>
      <c r="B167" s="29"/>
      <c r="C167" s="29"/>
      <c r="D167" s="30"/>
      <c r="E167" s="12" t="s">
        <v>15</v>
      </c>
      <c r="F167" s="13">
        <v>1</v>
      </c>
      <c r="G167" s="22"/>
      <c r="H167" s="2"/>
      <c r="I167" s="15">
        <v>158</v>
      </c>
      <c r="J167" s="15">
        <v>220</v>
      </c>
    </row>
    <row r="168" spans="1:10" ht="42" customHeight="1">
      <c r="A168" s="32" t="s">
        <v>146</v>
      </c>
      <c r="B168" s="33"/>
      <c r="C168" s="33"/>
      <c r="D168" s="34"/>
      <c r="E168" s="23" t="s">
        <v>15</v>
      </c>
      <c r="F168" s="24">
        <v>1</v>
      </c>
      <c r="G168" s="25">
        <f>+G10+G167</f>
        <v>0</v>
      </c>
      <c r="H168" s="26"/>
      <c r="I168" s="27">
        <v>159</v>
      </c>
      <c r="J168" s="27">
        <v>30</v>
      </c>
    </row>
    <row r="169" spans="1:10" ht="42" customHeight="1">
      <c r="A169" s="35" t="s">
        <v>11</v>
      </c>
      <c r="B169" s="36"/>
      <c r="C169" s="36"/>
      <c r="D169" s="37"/>
      <c r="E169" s="18" t="s">
        <v>12</v>
      </c>
      <c r="F169" s="19" t="s">
        <v>12</v>
      </c>
      <c r="G169" s="20">
        <f>G168</f>
        <v>0</v>
      </c>
      <c r="I169" s="15">
        <v>160</v>
      </c>
      <c r="J169" s="15">
        <v>90</v>
      </c>
    </row>
    <row r="170" spans="1:10" ht="42" customHeight="1"/>
    <row r="171" spans="1:10" ht="42" customHeight="1"/>
  </sheetData>
  <sheetProtection algorithmName="SHA-512" hashValue="aFm0MTtKXTFiIQ5jRK8wmtTuWG2gXW7e3VfT4c8AjD8IOyRU8yJR6/YH1n/dohymFcnhlquVmbj+xjWcAKgK1w==" saltValue="7wKohxRUDrLg/YgO4X7r3w==" spinCount="100000" sheet="1" objects="1" scenarios="1"/>
  <mergeCells count="54">
    <mergeCell ref="A9:D9"/>
    <mergeCell ref="C15:D15"/>
    <mergeCell ref="C21:D21"/>
    <mergeCell ref="C25:D25"/>
    <mergeCell ref="C28:D28"/>
    <mergeCell ref="F3:G3"/>
    <mergeCell ref="F4:G4"/>
    <mergeCell ref="F5:G5"/>
    <mergeCell ref="A7:G7"/>
    <mergeCell ref="B8:G8"/>
    <mergeCell ref="A169:D169"/>
    <mergeCell ref="A10:D10"/>
    <mergeCell ref="A11:D11"/>
    <mergeCell ref="A12:D12"/>
    <mergeCell ref="B13:D13"/>
    <mergeCell ref="C14:D14"/>
    <mergeCell ref="B32:D32"/>
    <mergeCell ref="C34:D34"/>
    <mergeCell ref="C43:D43"/>
    <mergeCell ref="C49:D49"/>
    <mergeCell ref="C54:D54"/>
    <mergeCell ref="C61:D61"/>
    <mergeCell ref="C73:D73"/>
    <mergeCell ref="C78:D78"/>
    <mergeCell ref="C82:D82"/>
    <mergeCell ref="C117:D117"/>
    <mergeCell ref="B80:D80"/>
    <mergeCell ref="C33:D33"/>
    <mergeCell ref="B41:D41"/>
    <mergeCell ref="C42:D42"/>
    <mergeCell ref="B47:D47"/>
    <mergeCell ref="C48:D48"/>
    <mergeCell ref="B59:D59"/>
    <mergeCell ref="C60:D60"/>
    <mergeCell ref="B71:D71"/>
    <mergeCell ref="C72:D72"/>
    <mergeCell ref="B76:D76"/>
    <mergeCell ref="C77:D77"/>
    <mergeCell ref="A168:D168"/>
    <mergeCell ref="C81:D81"/>
    <mergeCell ref="C149:D149"/>
    <mergeCell ref="C152:D152"/>
    <mergeCell ref="A158:D158"/>
    <mergeCell ref="A159:D159"/>
    <mergeCell ref="A160:D160"/>
    <mergeCell ref="C135:D135"/>
    <mergeCell ref="C150:D150"/>
    <mergeCell ref="C153:D153"/>
    <mergeCell ref="C164:D164"/>
    <mergeCell ref="A161:D161"/>
    <mergeCell ref="B162:D162"/>
    <mergeCell ref="C163:D163"/>
    <mergeCell ref="A166:D166"/>
    <mergeCell ref="A167:D16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2022-11-14T02:40:34Z</cp:lastPrinted>
  <dcterms:created xsi:type="dcterms:W3CDTF">2022-11-14T02:24:02Z</dcterms:created>
  <dcterms:modified xsi:type="dcterms:W3CDTF">2022-11-14T02:45:23Z</dcterms:modified>
</cp:coreProperties>
</file>